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16" yWindow="-12" windowWidth="11448" windowHeight="9708"/>
  </bookViews>
  <sheets>
    <sheet name="List1" sheetId="1" r:id="rId1"/>
    <sheet name="List2" sheetId="2" r:id="rId2"/>
    <sheet name="List3" sheetId="3" r:id="rId3"/>
  </sheets>
  <calcPr calcId="145621"/>
  <customWorkbookViews>
    <customWorkbookView name="Polanský Tomáš, Bc. – osobní zobrazení" guid="{24C49C4D-1188-4C96-A6BC-424C3E2EF8C4}" mergeInterval="0" personalView="1" maximized="1" windowWidth="1920" windowHeight="807" activeSheetId="1"/>
    <customWorkbookView name="TUREK Milan – osobní zobrazení" guid="{A275EC4A-01AD-47FA-B8D9-77427B9C48A7}" mergeInterval="0" personalView="1" maximized="1" windowWidth="1916" windowHeight="835" activeSheetId="1" showComments="commIndAndComment"/>
    <customWorkbookView name="Veselá Daniela – osobní zobrazení" guid="{764629F3-AA6C-4BC4-9A03-F81FED1AE357}" mergeInterval="0" personalView="1" maximized="1" windowWidth="1916" windowHeight="835" activeSheetId="1" showComments="commIndAndComment"/>
    <customWorkbookView name="Hrnčířová Alena, Ing. – osobní zobrazení" guid="{FC63F365-FD9B-469A-8CF6-921220F73706}" mergeInterval="0" personalView="1" maximized="1" windowWidth="939" windowHeight="583" activeSheetId="1"/>
    <customWorkbookView name="Heřmanová Martina Bc. – osobní zobrazení" guid="{F9DFBC46-9A90-4C28-8F9F-150DC2526731}" mergeInterval="0" personalView="1" maximized="1" windowWidth="1132" windowHeight="771" activeSheetId="1"/>
    <customWorkbookView name="Rábek Roman, Ing. – osobní zobrazení" guid="{47F23A18-C412-4A00-96DA-99B1CC24A513}" mergeInterval="0" personalView="1" maximized="1" windowWidth="1916" windowHeight="855" activeSheetId="1"/>
    <customWorkbookView name="Štěpnička Vojtěch – osobní zobrazení" guid="{54F389AA-A186-4F22-BF8A-5946DC3C12FB}" mergeInterval="0" personalView="1" maximized="1" windowWidth="1676" windowHeight="825" activeSheetId="1"/>
  </customWorkbookViews>
</workbook>
</file>

<file path=xl/calcChain.xml><?xml version="1.0" encoding="utf-8"?>
<calcChain xmlns="http://schemas.openxmlformats.org/spreadsheetml/2006/main">
  <c r="D44" i="1" l="1"/>
  <c r="D45" i="1"/>
  <c r="D46" i="1"/>
  <c r="D47" i="1"/>
  <c r="D48" i="1"/>
  <c r="D49" i="1"/>
  <c r="D50" i="1"/>
  <c r="D51" i="1"/>
  <c r="C44" i="1"/>
  <c r="C45" i="1"/>
  <c r="C46" i="1"/>
  <c r="C47" i="1"/>
  <c r="C48" i="1"/>
  <c r="C49" i="1"/>
  <c r="C50" i="1"/>
  <c r="C51" i="1"/>
  <c r="B44" i="1"/>
  <c r="B45" i="1"/>
  <c r="B46" i="1"/>
  <c r="B47" i="1"/>
  <c r="B48" i="1"/>
  <c r="B49" i="1"/>
  <c r="B50" i="1"/>
  <c r="D33" i="1"/>
  <c r="D34" i="1"/>
  <c r="D35" i="1"/>
  <c r="D36" i="1"/>
  <c r="D37" i="1"/>
  <c r="D38" i="1"/>
  <c r="D39" i="1"/>
  <c r="C33" i="1"/>
  <c r="C34" i="1"/>
  <c r="C35" i="1"/>
  <c r="C36" i="1"/>
  <c r="C37" i="1"/>
  <c r="C38" i="1"/>
  <c r="C39" i="1"/>
  <c r="C40" i="1"/>
  <c r="D40" i="1"/>
  <c r="B43" i="1" l="1"/>
  <c r="C32" i="1"/>
  <c r="C43" i="1" s="1"/>
  <c r="D32" i="1"/>
  <c r="D43" i="1" s="1"/>
  <c r="B51" i="1" l="1"/>
</calcChain>
</file>

<file path=xl/sharedStrings.xml><?xml version="1.0" encoding="utf-8"?>
<sst xmlns="http://schemas.openxmlformats.org/spreadsheetml/2006/main" count="40" uniqueCount="40">
  <si>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</si>
  <si>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</si>
  <si>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</si>
  <si>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</si>
  <si>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</si>
  <si>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</si>
  <si>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</si>
  <si>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</si>
  <si>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</si>
  <si>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</si>
  <si>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</si>
  <si>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V</t>
  </si>
  <si>
    <t>dne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</si>
  <si>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</si>
  <si>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</si>
  <si>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</si>
  <si>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</si>
  <si>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 xml:space="preserve">Celková nabídková cena
v Kč za množství MJ
(bez DPH) </t>
  </si>
  <si>
    <t>Celkové  množství MJ            k odběru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</si>
  <si>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</si>
  <si>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</si>
  <si>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</si>
  <si>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</si>
  <si>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</si>
  <si>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(doplní účastník)</t>
  </si>
  <si>
    <t xml:space="preserve"> </t>
  </si>
  <si>
    <t xml:space="preserve">Soudní 988/1 </t>
  </si>
  <si>
    <t>140 57 Praha 4</t>
  </si>
  <si>
    <t>předmětné zboží dodávky</t>
  </si>
  <si>
    <t>„VV Praha-Ruzyně – Dodávka  materiálu na oplocení “ (VZMR)</t>
  </si>
  <si>
    <t>vázací drát oplastovaný Ø1/14x50m - 5ks</t>
  </si>
  <si>
    <r>
      <t xml:space="preserve">Plotový sloupek oplast. IDEAL kul, zel- 5200x60mm - </t>
    </r>
    <r>
      <rPr>
        <b/>
        <sz val="8"/>
        <color theme="1"/>
        <rFont val="Arial"/>
        <family val="2"/>
        <charset val="238"/>
      </rPr>
      <t>60</t>
    </r>
    <r>
      <rPr>
        <sz val="8"/>
        <color theme="1"/>
        <rFont val="Arial"/>
        <family val="2"/>
        <charset val="238"/>
      </rPr>
      <t xml:space="preserve"> ks</t>
    </r>
  </si>
  <si>
    <r>
      <t xml:space="preserve">podhrabová deska, hladká bez zámku - 2950x300x50mm - </t>
    </r>
    <r>
      <rPr>
        <b/>
        <sz val="8"/>
        <color theme="1"/>
        <rFont val="Arial"/>
        <family val="2"/>
        <charset val="238"/>
      </rPr>
      <t>25 ks</t>
    </r>
  </si>
  <si>
    <r>
      <t xml:space="preserve">bavolet ZN oboustranný Y na kulatý sloupek Ø 60mm - </t>
    </r>
    <r>
      <rPr>
        <b/>
        <sz val="8"/>
        <color theme="1"/>
        <rFont val="Arial"/>
        <family val="2"/>
        <charset val="238"/>
      </rPr>
      <t>40ks</t>
    </r>
  </si>
  <si>
    <r>
      <t xml:space="preserve">držák podhrabových desek oboustranný ZN - Ø 60mm - </t>
    </r>
    <r>
      <rPr>
        <b/>
        <sz val="8"/>
        <color theme="1"/>
        <rFont val="Arial"/>
        <family val="2"/>
        <charset val="238"/>
      </rPr>
      <t>40ks</t>
    </r>
  </si>
  <si>
    <r>
      <t xml:space="preserve">držák napínacího drátu s texem - </t>
    </r>
    <r>
      <rPr>
        <b/>
        <sz val="8"/>
        <color theme="1"/>
        <rFont val="Arial"/>
        <family val="2"/>
        <charset val="238"/>
      </rPr>
      <t>150 ks</t>
    </r>
  </si>
  <si>
    <r>
      <t>napínací drát oplastovaný Ø2,5/3,5x104m -</t>
    </r>
    <r>
      <rPr>
        <b/>
        <sz val="8"/>
        <color theme="1"/>
        <rFont val="Arial"/>
        <family val="2"/>
        <charset val="238"/>
      </rPr>
      <t>3ks</t>
    </r>
  </si>
  <si>
    <r>
      <t xml:space="preserve">plotové svorky (CLIP) ke svařovaným sítím - </t>
    </r>
    <r>
      <rPr>
        <b/>
        <sz val="8"/>
        <color theme="1"/>
        <rFont val="Arial"/>
        <family val="2"/>
        <charset val="238"/>
      </rPr>
      <t>1000  ks</t>
    </r>
  </si>
  <si>
    <r>
      <t xml:space="preserve">čtyřhranné pletivo zelené ZN+PVC50 se zapleteným napínacím drátem, oka 55x55mm, návin 25m, výška 2000mm - </t>
    </r>
    <r>
      <rPr>
        <b/>
        <sz val="8"/>
        <color theme="1"/>
        <rFont val="Arial"/>
        <family val="2"/>
        <charset val="238"/>
      </rPr>
      <t>8 rolí</t>
    </r>
  </si>
  <si>
    <t>Příloha č. 1 k č.j.:   VS-79378-2/ČJ-2018-800154 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</si>
</sst>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5" fillId="3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12" fillId="0" borderId="1" xfId="0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F2FD8C7-360B-45DD-A3EC-1CECE99740F1}" diskRevisions="1" revisionId="302" version="3">
  <header guid="{CE56200A-E717-4FDB-A190-9DA7FF6A59A6}" dateTime="2018-07-10T09:59:44" maxSheetId="4" userName="Veselá Daniela" r:id="rId26" minRId="233" maxRId="301">
    <sheetIdMap count="3">
      <sheetId val="1"/>
      <sheetId val="2"/>
      <sheetId val="3"/>
    </sheetIdMap>
  </header>
  <header guid="{4F2FD8C7-360B-45DD-A3EC-1CECE99740F1}" dateTime="2018-07-18T08:28:08" maxSheetId="4" userName="Polanský Tomáš, Bc." r:id="rId27" minRId="30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" sId="1">
    <oc r="A6" t="inlineStr">
      <is>
        <t>„VV Praha-Ruzyně – Dodávka  gastronomických potřeb“ (VZMR)</t>
      </is>
    </oc>
    <nc r="A6" t="inlineStr">
      <is>
        <t>„VV Praha-Ruzyně – Dodávka  materiálu na oplocení “ (VZMR)</t>
      </is>
    </nc>
  </rcc>
  <rcc rId="234" sId="1">
    <oc r="A38" t="inlineStr">
      <is>
        <r>
          <t xml:space="preserve">Výdejní vozík 3-1/1- </t>
        </r>
        <r>
          <rPr>
            <b/>
            <sz val="10"/>
            <color theme="1"/>
            <rFont val="Arial"/>
            <family val="2"/>
            <charset val="238"/>
          </rPr>
          <t>2 ks</t>
        </r>
      </is>
    </oc>
    <nc r="A38"/>
  </rcc>
  <rcc rId="235" sId="1">
    <oc r="A39" t="inlineStr">
      <is>
        <r>
          <t xml:space="preserve">Termos nerez - </t>
        </r>
        <r>
          <rPr>
            <b/>
            <sz val="10"/>
            <color theme="1"/>
            <rFont val="Arial"/>
            <family val="2"/>
            <charset val="238"/>
          </rPr>
          <t>6 ks</t>
        </r>
      </is>
    </oc>
    <nc r="A39"/>
  </rcc>
  <rcc rId="236" sId="1">
    <oc r="A40" t="inlineStr">
      <is>
        <r>
          <t xml:space="preserve">Termoport GN 1/1 - </t>
        </r>
        <r>
          <rPr>
            <b/>
            <sz val="10"/>
            <color theme="1"/>
            <rFont val="Arial"/>
            <family val="2"/>
            <charset val="238"/>
          </rPr>
          <t>8 ks</t>
        </r>
      </is>
    </oc>
    <nc r="A40"/>
  </rcc>
  <rcc rId="237" sId="1">
    <oc r="A41" t="inlineStr">
      <is>
        <r>
          <t xml:space="preserve">Fritéza 2x8 l - </t>
        </r>
        <r>
          <rPr>
            <b/>
            <sz val="10"/>
            <color theme="1"/>
            <rFont val="Arial"/>
            <family val="2"/>
            <charset val="238"/>
          </rPr>
          <t>1ks</t>
        </r>
      </is>
    </oc>
    <nc r="A41"/>
  </rcc>
  <rcc rId="238" sId="1">
    <oc r="A42" t="inlineStr">
      <is>
        <t>Celková suma</t>
      </is>
    </oc>
    <nc r="A42"/>
  </rcc>
  <rrc rId="239" sId="1" ref="A35:XFD35" action="insertRow"/>
  <rrc rId="240" sId="1" ref="A36:XFD36" action="insertRow"/>
  <rrc rId="241" sId="1" ref="A36:XFD36" action="insertRow"/>
  <rcc rId="242" sId="1">
    <oc r="D38">
      <f>B38*1.21</f>
    </oc>
    <nc r="D38">
      <f>B38*1.21</f>
    </nc>
  </rcc>
  <rfmt sheetId="1" sqref="A32" start="0" length="0">
    <dxf>
      <font>
        <sz val="8"/>
        <name val="Arial"/>
        <scheme val="none"/>
      </font>
    </dxf>
  </rfmt>
  <rfmt sheetId="1" sqref="A33" start="0" length="0">
    <dxf>
      <font>
        <sz val="8"/>
        <name val="Arial"/>
        <scheme val="none"/>
      </font>
    </dxf>
  </rfmt>
  <rfmt sheetId="1" sqref="A34" start="0" length="0">
    <dxf>
      <font>
        <sz val="8"/>
        <name val="Arial"/>
        <scheme val="none"/>
      </font>
    </dxf>
  </rfmt>
  <rfmt sheetId="1" sqref="A35" start="0" length="0">
    <dxf>
      <font>
        <sz val="8"/>
        <name val="Arial"/>
        <scheme val="none"/>
      </font>
    </dxf>
  </rfmt>
  <rfmt sheetId="1" sqref="A36" start="0" length="0">
    <dxf>
      <font>
        <sz val="8"/>
        <name val="Arial"/>
        <scheme val="none"/>
      </font>
    </dxf>
  </rfmt>
  <rcc rId="243" sId="1">
    <oc r="A38" t="inlineStr">
      <is>
        <t xml:space="preserve">Fritéza 2x8 l </t>
      </is>
    </oc>
    <nc r="A38" t="inlineStr">
      <is>
        <t>vázací drát oplastovaný Ø1/14x50m - 5ks</t>
      </is>
    </nc>
  </rcc>
  <rfmt sheetId="1" sqref="A38" start="0" length="2147483647">
    <dxf>
      <font>
        <sz val="8"/>
      </font>
    </dxf>
  </rfmt>
  <rrc rId="244" sId="1" ref="A37:XFD37" action="insertRow"/>
  <rrc rId="245" sId="1" ref="A37:XFD37" action="insertRow"/>
  <rfmt sheetId="1" sqref="A39" start="0" length="0">
    <dxf>
      <font>
        <sz val="8"/>
        <name val="Arial"/>
        <scheme val="none"/>
      </font>
    </dxf>
  </rfmt>
  <rcc rId="246" sId="1" numFmtId="4">
    <nc r="B35">
      <v>0</v>
    </nc>
  </rcc>
  <rcc rId="247" sId="1" numFmtId="4">
    <nc r="B36">
      <v>0</v>
    </nc>
  </rcc>
  <rcc rId="248" sId="1" numFmtId="4">
    <nc r="B37">
      <v>0</v>
    </nc>
  </rcc>
  <rcc rId="249" sId="1" numFmtId="4">
    <nc r="B38">
      <v>0</v>
    </nc>
  </rcc>
  <rcc rId="250" sId="1" numFmtId="4">
    <nc r="B39">
      <v>0</v>
    </nc>
  </rcc>
  <rcc rId="251" sId="1">
    <oc r="C33">
      <f>B33*0.21</f>
    </oc>
    <nc r="C33">
      <f>B33*0.21</f>
    </nc>
  </rcc>
  <rcc rId="252" sId="1">
    <oc r="C34">
      <f>B34*0.21</f>
    </oc>
    <nc r="C34">
      <f>B34*0.21</f>
    </nc>
  </rcc>
  <rcc rId="253" sId="1">
    <nc r="C35">
      <f>B35*0.21</f>
    </nc>
  </rcc>
  <rcc rId="254" sId="1">
    <nc r="C36">
      <f>B36*0.21</f>
    </nc>
  </rcc>
  <rcc rId="255" sId="1">
    <nc r="C37">
      <f>B37*0.21</f>
    </nc>
  </rcc>
  <rcc rId="256" sId="1">
    <nc r="C38">
      <f>B38*0.21</f>
    </nc>
  </rcc>
  <rcc rId="257" sId="1">
    <nc r="C39">
      <f>B39*0.21</f>
    </nc>
  </rcc>
  <rcc rId="258" sId="1">
    <oc r="C40">
      <f>B38*0.21</f>
    </oc>
    <nc r="C40">
      <f>B40*0.21</f>
    </nc>
  </rcc>
  <rcc rId="259" sId="1">
    <oc r="D33">
      <f>B33*1.21</f>
    </oc>
    <nc r="D33">
      <f>B33*1.21</f>
    </nc>
  </rcc>
  <rcc rId="260" sId="1">
    <oc r="D34">
      <f>B34*1.21</f>
    </oc>
    <nc r="D34">
      <f>B34*1.21</f>
    </nc>
  </rcc>
  <rcc rId="261" sId="1">
    <nc r="D35">
      <f>B35*1.21</f>
    </nc>
  </rcc>
  <rcc rId="262" sId="1">
    <nc r="D36">
      <f>B36*1.21</f>
    </nc>
  </rcc>
  <rcc rId="263" sId="1">
    <nc r="D37">
      <f>B37*1.21</f>
    </nc>
  </rcc>
  <rcc rId="264" sId="1">
    <nc r="D38">
      <f>B38*1.21</f>
    </nc>
  </rcc>
  <rcc rId="265" sId="1">
    <nc r="D39">
      <f>B39*1.21</f>
    </nc>
  </rcc>
  <rcc rId="266" sId="1">
    <oc r="A32" t="inlineStr">
      <is>
        <t>Výdejní vozík 3-1/1</t>
      </is>
    </oc>
    <nc r="A32" t="inlineStr">
      <is>
        <r>
          <t xml:space="preserve">Plotový sloupek oplast. IDEAL kul, zel- 5200x60mm - </t>
        </r>
        <r>
          <rPr>
            <b/>
            <sz val="8"/>
            <color theme="1"/>
            <rFont val="Arial"/>
            <family val="2"/>
            <charset val="238"/>
          </rPr>
          <t>60</t>
        </r>
        <r>
          <rPr>
            <sz val="8"/>
            <color theme="1"/>
            <rFont val="Arial"/>
            <family val="2"/>
            <charset val="238"/>
          </rPr>
          <t xml:space="preserve"> ks</t>
        </r>
      </is>
    </nc>
  </rcc>
  <rcc rId="267" sId="1">
    <oc r="A33" t="inlineStr">
      <is>
        <t>Termos nerez</t>
      </is>
    </oc>
    <nc r="A33" t="inlineStr">
      <is>
        <r>
          <t xml:space="preserve">podhrabová deska, hladká bez zámku - 2950x300x50mm - </t>
        </r>
        <r>
          <rPr>
            <b/>
            <sz val="8"/>
            <color theme="1"/>
            <rFont val="Arial"/>
            <family val="2"/>
            <charset val="238"/>
          </rPr>
          <t>25 ks</t>
        </r>
      </is>
    </nc>
  </rcc>
  <rcc rId="268" sId="1">
    <oc r="A34" t="inlineStr">
      <is>
        <t>Termoport GN 1/1</t>
      </is>
    </oc>
    <nc r="A34" t="inlineStr">
      <is>
        <r>
          <t xml:space="preserve">bavolet ZN oboustranný Y na kulatý sloupek Ø 60mm - </t>
        </r>
        <r>
          <rPr>
            <b/>
            <sz val="8"/>
            <color theme="1"/>
            <rFont val="Arial"/>
            <family val="2"/>
            <charset val="238"/>
          </rPr>
          <t>40ks</t>
        </r>
      </is>
    </nc>
  </rcc>
  <rcc rId="269" sId="1">
    <nc r="A35" t="inlineStr">
      <is>
        <r>
          <t xml:space="preserve">držák podhrabových desek oboustranný ZN - Ø 60mm - </t>
        </r>
        <r>
          <rPr>
            <b/>
            <sz val="8"/>
            <color theme="1"/>
            <rFont val="Arial"/>
            <family val="2"/>
            <charset val="238"/>
          </rPr>
          <t>40ks</t>
        </r>
      </is>
    </nc>
  </rcc>
  <rcc rId="270" sId="1">
    <nc r="A36" t="inlineStr">
      <is>
        <r>
          <t xml:space="preserve">držák napínacího drátu s texem - </t>
        </r>
        <r>
          <rPr>
            <b/>
            <sz val="8"/>
            <color theme="1"/>
            <rFont val="Arial"/>
            <family val="2"/>
            <charset val="238"/>
          </rPr>
          <t>150 ks</t>
        </r>
      </is>
    </nc>
  </rcc>
  <rcc rId="271" sId="1">
    <nc r="A37" t="inlineStr">
      <is>
        <r>
          <t>napínací drát oplastovaný Ø2,5/3,5x104m -</t>
        </r>
        <r>
          <rPr>
            <b/>
            <sz val="8"/>
            <color theme="1"/>
            <rFont val="Arial"/>
            <family val="2"/>
            <charset val="238"/>
          </rPr>
          <t>3ks</t>
        </r>
      </is>
    </nc>
  </rcc>
  <rcc rId="272" sId="1">
    <nc r="A38" t="inlineStr">
      <is>
        <r>
          <t xml:space="preserve">plotové svorky (CLIP) ke svařovaným sítím - </t>
        </r>
        <r>
          <rPr>
            <b/>
            <sz val="8"/>
            <color theme="1"/>
            <rFont val="Arial"/>
            <family val="2"/>
            <charset val="238"/>
          </rPr>
          <t>1000  ks</t>
        </r>
      </is>
    </nc>
  </rcc>
  <rcc rId="273" sId="1">
    <nc r="A39" t="inlineStr">
      <is>
        <r>
          <t xml:space="preserve">čtyřhranné pletivo zelené ZN+PVC50 se zapleteným napínacím drátem, oka 55x55mm, návin 25m, výška 2000mm - </t>
        </r>
        <r>
          <rPr>
            <b/>
            <sz val="8"/>
            <color theme="1"/>
            <rFont val="Arial"/>
            <family val="2"/>
            <charset val="238"/>
          </rPr>
          <t>8 rolí</t>
        </r>
      </is>
    </nc>
  </rcc>
  <rrc rId="274" sId="1" ref="A47:XFD47" action="insertRow"/>
  <rrc rId="275" sId="1" ref="A47:XFD47" action="insertRow"/>
  <rrc rId="276" sId="1" ref="A47:XFD47" action="insertRow"/>
  <rrc rId="277" sId="1" ref="A47:XFD47" action="insertRow"/>
  <rcc rId="278" sId="1">
    <oc r="B44">
      <f>B33*6</f>
    </oc>
    <nc r="B44">
      <f>B33*2</f>
    </nc>
  </rcc>
  <rcc rId="279" sId="1">
    <oc r="B45">
      <f>B34*8</f>
    </oc>
    <nc r="B45">
      <f>B34*2</f>
    </nc>
  </rcc>
  <rcc rId="280" sId="1">
    <oc r="B46">
      <f>B40*1</f>
    </oc>
    <nc r="B46">
      <f>B35*2</f>
    </nc>
  </rcc>
  <rcc rId="281" sId="1">
    <nc r="B47">
      <f>B36*2</f>
    </nc>
  </rcc>
  <rcc rId="282" sId="1">
    <nc r="B48">
      <f>B37*2</f>
    </nc>
  </rcc>
  <rcc rId="283" sId="1">
    <nc r="B49">
      <f>B38*2</f>
    </nc>
  </rcc>
  <rcc rId="284" sId="1">
    <nc r="B50">
      <f>B39*2</f>
    </nc>
  </rcc>
  <rcc rId="285" sId="1">
    <oc r="C44">
      <f>C33*6</f>
    </oc>
    <nc r="C44">
      <f>C33*2</f>
    </nc>
  </rcc>
  <rcc rId="286" sId="1">
    <oc r="C45">
      <f>C34*8</f>
    </oc>
    <nc r="C45">
      <f>C34*2</f>
    </nc>
  </rcc>
  <rcc rId="287" sId="1">
    <oc r="C46">
      <f>C40*1</f>
    </oc>
    <nc r="C46">
      <f>C35*2</f>
    </nc>
  </rcc>
  <rcc rId="288" sId="1">
    <nc r="C47">
      <f>C36*2</f>
    </nc>
  </rcc>
  <rcc rId="289" sId="1">
    <nc r="C48">
      <f>C37*2</f>
    </nc>
  </rcc>
  <rcc rId="290" sId="1">
    <nc r="C49">
      <f>C38*2</f>
    </nc>
  </rcc>
  <rcc rId="291" sId="1">
    <nc r="C50">
      <f>C39*2</f>
    </nc>
  </rcc>
  <rcc rId="292" sId="1">
    <oc r="C51">
      <f>SUM(C43:C46)</f>
    </oc>
    <nc r="C51">
      <f>C40*2</f>
    </nc>
  </rcc>
  <rcc rId="293" sId="1">
    <oc r="D44">
      <f>D33*6</f>
    </oc>
    <nc r="D44">
      <f>D33*2</f>
    </nc>
  </rcc>
  <rcc rId="294" sId="1">
    <oc r="D45">
      <f>D34*8</f>
    </oc>
    <nc r="D45">
      <f>D34*2</f>
    </nc>
  </rcc>
  <rcc rId="295" sId="1">
    <oc r="D46">
      <f>D40*1</f>
    </oc>
    <nc r="D46">
      <f>D35*2</f>
    </nc>
  </rcc>
  <rcc rId="296" sId="1">
    <nc r="D47">
      <f>D36*2</f>
    </nc>
  </rcc>
  <rcc rId="297" sId="1">
    <nc r="D48">
      <f>D37*2</f>
    </nc>
  </rcc>
  <rcc rId="298" sId="1">
    <nc r="D49">
      <f>D38*2</f>
    </nc>
  </rcc>
  <rcc rId="299" sId="1">
    <nc r="D50">
      <f>D39*2</f>
    </nc>
  </rcc>
  <rcc rId="300" sId="1">
    <oc r="D51">
      <f>SUM(D43:D46)</f>
    </oc>
    <nc r="D51">
      <f>D40*2</f>
    </nc>
  </rcc>
  <rcc rId="301" sId="1">
    <oc r="A1" t="inlineStr">
      <is>
        <t>Příloha č. 1 k č.j.: VS-36694/ČJ-2017-800154-VERZAK</t>
      </is>
    </oc>
    <nc r="A1" t="inlineStr">
      <is>
        <t>Příloha č. 1 k č.j.:   VS-79378/ 1 /ČJ-2018-800154 VERZAK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2" sId="1">
    <oc r="A1" t="inlineStr">
      <is>
        <t>Příloha č. 1 k č.j.:   VS-79378/ 1 /ČJ-2018-800154 VERZAK</t>
      </is>
    </oc>
    <nc r="A1" t="inlineStr">
      <is>
        <t>Příloha č. 1 k č.j.:   VS-79378-2/ČJ-2018-800154 VERZAK</t>
      </is>
    </nc>
  </rcc>
  <rcv guid="{24C49C4D-1188-4C96-A6BC-424C3E2EF8C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view="pageLayout" zoomScale="130" zoomScaleNormal="90" zoomScalePageLayoutView="130" workbookViewId="0">
      <selection activeCell="A10" sqref="A10:D10"/>
    </sheetView>
  </sheetViews>
  <sheetFormatPr defaultColWidth="8.88671875" defaultRowHeight="14.4" x14ac:dyDescent="0.3"/>
  <cols>
    <col min="1" max="1" width="21.6640625" style="1" customWidth="1"/>
    <col min="2" max="2" width="23.6640625" style="1" customWidth="1"/>
    <col min="3" max="3" width="21.44140625" style="1" customWidth="1"/>
    <col min="4" max="4" width="22.88671875" style="1" customWidth="1"/>
    <col min="5" max="5" width="7.5546875" style="1" customWidth="1"/>
    <col min="6" max="16384" width="8.88671875" style="1"/>
  </cols>
  <sheetData>
    <row r="1" spans="1:4" x14ac:dyDescent="0.3">
      <c r="A1" s="36" t="s">
        <v>39</v>
      </c>
      <c r="B1" s="36"/>
      <c r="C1" s="36"/>
      <c r="D1" s="36"/>
    </row>
    <row r="2" spans="1:4" ht="17.25" customHeight="1" x14ac:dyDescent="0.25">
      <c r="A2" s="2"/>
      <c r="B2" s="2"/>
      <c r="C2" s="2"/>
      <c r="D2" s="2"/>
    </row>
    <row r="3" spans="1:4" ht="21" x14ac:dyDescent="0.3">
      <c r="A3" s="41" t="s">
        <v>14</v>
      </c>
      <c r="B3" s="41"/>
      <c r="C3" s="41"/>
      <c r="D3" s="41"/>
    </row>
    <row r="4" spans="1:4" ht="15" x14ac:dyDescent="0.3">
      <c r="A4" s="42" t="s">
        <v>16</v>
      </c>
      <c r="B4" s="42"/>
      <c r="C4" s="42"/>
      <c r="D4" s="42"/>
    </row>
    <row r="5" spans="1:4" ht="7.2" customHeight="1" x14ac:dyDescent="0.25">
      <c r="A5" s="3"/>
      <c r="B5" s="3"/>
      <c r="C5" s="3"/>
      <c r="D5" s="3"/>
    </row>
    <row r="6" spans="1:4" ht="17.399999999999999" x14ac:dyDescent="0.3">
      <c r="A6" s="43" t="s">
        <v>29</v>
      </c>
      <c r="B6" s="43"/>
      <c r="C6" s="43"/>
      <c r="D6" s="43"/>
    </row>
    <row r="7" spans="1:4" ht="3.6" customHeight="1" x14ac:dyDescent="0.25">
      <c r="A7" s="4"/>
      <c r="B7" s="4"/>
      <c r="C7" s="4"/>
      <c r="D7" s="4"/>
    </row>
    <row r="8" spans="1:4" ht="15" x14ac:dyDescent="0.25">
      <c r="A8" s="44"/>
      <c r="B8" s="44"/>
      <c r="C8" s="44"/>
      <c r="D8" s="44"/>
    </row>
    <row r="9" spans="1:4" s="11" customFormat="1" ht="7.95" customHeight="1" x14ac:dyDescent="0.25">
      <c r="A9" s="12"/>
      <c r="B9" s="12"/>
      <c r="C9" s="12"/>
      <c r="D9" s="12"/>
    </row>
    <row r="10" spans="1:4" ht="17.100000000000001" customHeight="1" x14ac:dyDescent="0.3">
      <c r="A10" s="45" t="s">
        <v>5</v>
      </c>
      <c r="B10" s="35"/>
      <c r="C10" s="35"/>
      <c r="D10" s="35"/>
    </row>
    <row r="11" spans="1:4" ht="17.100000000000001" customHeight="1" x14ac:dyDescent="0.3">
      <c r="A11" s="36" t="s">
        <v>7</v>
      </c>
      <c r="B11" s="36"/>
      <c r="C11" s="36"/>
      <c r="D11" s="36"/>
    </row>
    <row r="12" spans="1:4" ht="17.100000000000001" customHeight="1" x14ac:dyDescent="0.3">
      <c r="A12" s="8" t="s">
        <v>26</v>
      </c>
      <c r="B12" s="7"/>
      <c r="C12" s="7"/>
      <c r="D12" s="7"/>
    </row>
    <row r="13" spans="1:4" ht="17.100000000000001" customHeight="1" x14ac:dyDescent="0.25">
      <c r="A13" s="8" t="s">
        <v>27</v>
      </c>
      <c r="B13" s="5"/>
      <c r="C13" s="5"/>
      <c r="D13" s="6"/>
    </row>
    <row r="14" spans="1:4" ht="17.100000000000001" customHeight="1" x14ac:dyDescent="0.3">
      <c r="A14" s="8" t="s">
        <v>0</v>
      </c>
      <c r="B14" s="7"/>
      <c r="C14" s="7"/>
      <c r="D14" s="7"/>
    </row>
    <row r="15" spans="1:4" ht="17.100000000000001" customHeight="1" x14ac:dyDescent="0.25">
      <c r="A15" s="7"/>
      <c r="B15" s="7"/>
      <c r="C15" s="7"/>
      <c r="D15" s="7"/>
    </row>
    <row r="16" spans="1:4" ht="17.100000000000001" customHeight="1" x14ac:dyDescent="0.3">
      <c r="A16" s="37" t="s">
        <v>19</v>
      </c>
      <c r="B16" s="37"/>
      <c r="C16" s="38"/>
      <c r="D16" s="38"/>
    </row>
    <row r="17" spans="1:4" ht="17.100000000000001" customHeight="1" x14ac:dyDescent="0.3">
      <c r="A17" s="37" t="s">
        <v>20</v>
      </c>
      <c r="B17" s="37"/>
      <c r="C17" s="38"/>
      <c r="D17" s="38"/>
    </row>
    <row r="18" spans="1:4" ht="17.100000000000001" customHeight="1" x14ac:dyDescent="0.3">
      <c r="A18" s="37" t="s">
        <v>6</v>
      </c>
      <c r="B18" s="37"/>
      <c r="C18" s="38"/>
      <c r="D18" s="38"/>
    </row>
    <row r="19" spans="1:4" ht="17.100000000000001" customHeight="1" x14ac:dyDescent="0.3">
      <c r="A19" s="37" t="s">
        <v>1</v>
      </c>
      <c r="B19" s="37"/>
      <c r="C19" s="38"/>
      <c r="D19" s="38"/>
    </row>
    <row r="20" spans="1:4" ht="17.100000000000001" customHeight="1" x14ac:dyDescent="0.3">
      <c r="A20" s="37" t="s">
        <v>2</v>
      </c>
      <c r="B20" s="37"/>
      <c r="C20" s="38"/>
      <c r="D20" s="38"/>
    </row>
    <row r="21" spans="1:4" ht="17.100000000000001" customHeight="1" x14ac:dyDescent="0.3">
      <c r="A21" s="37" t="s">
        <v>21</v>
      </c>
      <c r="B21" s="37"/>
      <c r="C21" s="37"/>
      <c r="D21" s="37"/>
    </row>
    <row r="22" spans="1:4" ht="25.95" customHeight="1" x14ac:dyDescent="0.3">
      <c r="A22" s="47" t="s">
        <v>22</v>
      </c>
      <c r="B22" s="48"/>
      <c r="C22" s="38"/>
      <c r="D22" s="38"/>
    </row>
    <row r="23" spans="1:4" ht="9.6" customHeight="1" x14ac:dyDescent="0.25">
      <c r="A23" s="9"/>
      <c r="B23" s="9"/>
      <c r="C23" s="10"/>
      <c r="D23" s="10"/>
    </row>
    <row r="24" spans="1:4" x14ac:dyDescent="0.3">
      <c r="A24" s="46" t="s">
        <v>3</v>
      </c>
      <c r="B24" s="35"/>
      <c r="C24" s="35"/>
      <c r="D24" s="35"/>
    </row>
    <row r="25" spans="1:4" ht="29.4" customHeight="1" x14ac:dyDescent="0.3">
      <c r="A25" s="36" t="s">
        <v>23</v>
      </c>
      <c r="B25" s="36"/>
      <c r="C25" s="36"/>
      <c r="D25" s="36"/>
    </row>
    <row r="26" spans="1:4" ht="15.75" customHeight="1" x14ac:dyDescent="0.3">
      <c r="A26" s="34" t="s">
        <v>15</v>
      </c>
      <c r="B26" s="35"/>
      <c r="C26" s="35"/>
      <c r="D26" s="35"/>
    </row>
    <row r="27" spans="1:4" s="16" customFormat="1" ht="8.4" customHeight="1" x14ac:dyDescent="0.3">
      <c r="A27" s="15"/>
      <c r="B27" s="13"/>
      <c r="C27" s="13"/>
      <c r="D27" s="14"/>
    </row>
    <row r="28" spans="1:4" s="16" customFormat="1" ht="15" customHeight="1" x14ac:dyDescent="0.3">
      <c r="A28" s="18"/>
      <c r="B28" s="13"/>
      <c r="C28" s="13"/>
      <c r="D28" s="14"/>
    </row>
    <row r="29" spans="1:4" s="17" customFormat="1" x14ac:dyDescent="0.3">
      <c r="A29" s="26" t="s">
        <v>28</v>
      </c>
      <c r="B29" s="26"/>
      <c r="D29" s="28" t="s">
        <v>24</v>
      </c>
    </row>
    <row r="30" spans="1:4" s="16" customFormat="1" ht="6.6" customHeight="1" x14ac:dyDescent="0.3">
      <c r="A30" s="19"/>
      <c r="B30" s="13"/>
      <c r="C30" s="13"/>
      <c r="D30" s="14"/>
    </row>
    <row r="31" spans="1:4" s="16" customFormat="1" ht="24" x14ac:dyDescent="0.3">
      <c r="A31" s="22" t="s">
        <v>10</v>
      </c>
      <c r="B31" s="22" t="s">
        <v>8</v>
      </c>
      <c r="C31" s="22" t="s">
        <v>4</v>
      </c>
      <c r="D31" s="22" t="s">
        <v>9</v>
      </c>
    </row>
    <row r="32" spans="1:4" s="16" customFormat="1" ht="20.399999999999999" x14ac:dyDescent="0.3">
      <c r="A32" s="33" t="s">
        <v>31</v>
      </c>
      <c r="B32" s="24">
        <v>0</v>
      </c>
      <c r="C32" s="24">
        <f>B32*0.21</f>
        <v>0</v>
      </c>
      <c r="D32" s="24">
        <f>B32*1.21</f>
        <v>0</v>
      </c>
    </row>
    <row r="33" spans="1:4" s="16" customFormat="1" ht="30.6" x14ac:dyDescent="0.3">
      <c r="A33" s="33" t="s">
        <v>32</v>
      </c>
      <c r="B33" s="24">
        <v>0</v>
      </c>
      <c r="C33" s="24">
        <f t="shared" ref="C33:C40" si="0">B33*0.21</f>
        <v>0</v>
      </c>
      <c r="D33" s="24">
        <f t="shared" ref="D33:D39" si="1">B33*1.21</f>
        <v>0</v>
      </c>
    </row>
    <row r="34" spans="1:4" s="16" customFormat="1" ht="20.399999999999999" x14ac:dyDescent="0.3">
      <c r="A34" s="33" t="s">
        <v>33</v>
      </c>
      <c r="B34" s="24">
        <v>0</v>
      </c>
      <c r="C34" s="24">
        <f t="shared" si="0"/>
        <v>0</v>
      </c>
      <c r="D34" s="24">
        <f t="shared" si="1"/>
        <v>0</v>
      </c>
    </row>
    <row r="35" spans="1:4" s="16" customFormat="1" ht="30.6" x14ac:dyDescent="0.3">
      <c r="A35" s="33" t="s">
        <v>34</v>
      </c>
      <c r="B35" s="24">
        <v>0</v>
      </c>
      <c r="C35" s="24">
        <f t="shared" si="0"/>
        <v>0</v>
      </c>
      <c r="D35" s="24">
        <f t="shared" si="1"/>
        <v>0</v>
      </c>
    </row>
    <row r="36" spans="1:4" s="16" customFormat="1" ht="20.399999999999999" x14ac:dyDescent="0.3">
      <c r="A36" s="33" t="s">
        <v>35</v>
      </c>
      <c r="B36" s="24">
        <v>0</v>
      </c>
      <c r="C36" s="24">
        <f t="shared" si="0"/>
        <v>0</v>
      </c>
      <c r="D36" s="24">
        <f t="shared" si="1"/>
        <v>0</v>
      </c>
    </row>
    <row r="37" spans="1:4" s="16" customFormat="1" ht="20.399999999999999" x14ac:dyDescent="0.3">
      <c r="A37" s="33" t="s">
        <v>36</v>
      </c>
      <c r="B37" s="24">
        <v>0</v>
      </c>
      <c r="C37" s="24">
        <f t="shared" si="0"/>
        <v>0</v>
      </c>
      <c r="D37" s="24">
        <f t="shared" si="1"/>
        <v>0</v>
      </c>
    </row>
    <row r="38" spans="1:4" s="16" customFormat="1" ht="20.399999999999999" x14ac:dyDescent="0.3">
      <c r="A38" s="33" t="s">
        <v>37</v>
      </c>
      <c r="B38" s="24">
        <v>0</v>
      </c>
      <c r="C38" s="24">
        <f t="shared" si="0"/>
        <v>0</v>
      </c>
      <c r="D38" s="24">
        <f t="shared" si="1"/>
        <v>0</v>
      </c>
    </row>
    <row r="39" spans="1:4" s="16" customFormat="1" ht="51" x14ac:dyDescent="0.3">
      <c r="A39" s="33" t="s">
        <v>38</v>
      </c>
      <c r="B39" s="24">
        <v>0</v>
      </c>
      <c r="C39" s="24">
        <f t="shared" si="0"/>
        <v>0</v>
      </c>
      <c r="D39" s="24">
        <f t="shared" si="1"/>
        <v>0</v>
      </c>
    </row>
    <row r="40" spans="1:4" s="16" customFormat="1" ht="20.399999999999999" x14ac:dyDescent="0.3">
      <c r="A40" s="33" t="s">
        <v>30</v>
      </c>
      <c r="B40" s="24">
        <v>0</v>
      </c>
      <c r="C40" s="24">
        <f t="shared" si="0"/>
        <v>0</v>
      </c>
      <c r="D40" s="24">
        <f t="shared" ref="D40" si="2">B40*1.21</f>
        <v>0</v>
      </c>
    </row>
    <row r="41" spans="1:4" s="16" customFormat="1" ht="6.6" customHeight="1" x14ac:dyDescent="0.3">
      <c r="A41" s="20"/>
      <c r="B41" s="13"/>
      <c r="C41" s="13"/>
      <c r="D41" s="14"/>
    </row>
    <row r="42" spans="1:4" s="16" customFormat="1" ht="36" x14ac:dyDescent="0.3">
      <c r="A42" s="23" t="s">
        <v>18</v>
      </c>
      <c r="B42" s="22" t="s">
        <v>17</v>
      </c>
      <c r="C42" s="22"/>
      <c r="D42" s="22"/>
    </row>
    <row r="43" spans="1:4" s="16" customFormat="1" x14ac:dyDescent="0.3">
      <c r="A43" s="29"/>
      <c r="B43" s="24">
        <f>B32*2</f>
        <v>0</v>
      </c>
      <c r="C43" s="24">
        <f>C32*2</f>
        <v>0</v>
      </c>
      <c r="D43" s="24">
        <f>D32*2</f>
        <v>0</v>
      </c>
    </row>
    <row r="44" spans="1:4" s="16" customFormat="1" x14ac:dyDescent="0.3">
      <c r="A44" s="29"/>
      <c r="B44" s="24">
        <f t="shared" ref="B44:D50" si="3">B33*2</f>
        <v>0</v>
      </c>
      <c r="C44" s="24">
        <f t="shared" si="3"/>
        <v>0</v>
      </c>
      <c r="D44" s="24">
        <f t="shared" si="3"/>
        <v>0</v>
      </c>
    </row>
    <row r="45" spans="1:4" s="16" customFormat="1" x14ac:dyDescent="0.3">
      <c r="A45" s="29"/>
      <c r="B45" s="24">
        <f t="shared" si="3"/>
        <v>0</v>
      </c>
      <c r="C45" s="24">
        <f t="shared" si="3"/>
        <v>0</v>
      </c>
      <c r="D45" s="24">
        <f t="shared" si="3"/>
        <v>0</v>
      </c>
    </row>
    <row r="46" spans="1:4" s="16" customFormat="1" x14ac:dyDescent="0.3">
      <c r="A46" s="29"/>
      <c r="B46" s="24">
        <f t="shared" si="3"/>
        <v>0</v>
      </c>
      <c r="C46" s="24">
        <f t="shared" si="3"/>
        <v>0</v>
      </c>
      <c r="D46" s="24">
        <f t="shared" si="3"/>
        <v>0</v>
      </c>
    </row>
    <row r="47" spans="1:4" s="16" customFormat="1" x14ac:dyDescent="0.3">
      <c r="A47" s="29"/>
      <c r="B47" s="24">
        <f t="shared" si="3"/>
        <v>0</v>
      </c>
      <c r="C47" s="24">
        <f t="shared" si="3"/>
        <v>0</v>
      </c>
      <c r="D47" s="24">
        <f t="shared" si="3"/>
        <v>0</v>
      </c>
    </row>
    <row r="48" spans="1:4" s="16" customFormat="1" x14ac:dyDescent="0.3">
      <c r="A48" s="29"/>
      <c r="B48" s="24">
        <f t="shared" si="3"/>
        <v>0</v>
      </c>
      <c r="C48" s="24">
        <f t="shared" si="3"/>
        <v>0</v>
      </c>
      <c r="D48" s="24">
        <f t="shared" si="3"/>
        <v>0</v>
      </c>
    </row>
    <row r="49" spans="1:4" s="16" customFormat="1" x14ac:dyDescent="0.3">
      <c r="A49" s="29"/>
      <c r="B49" s="24">
        <f t="shared" si="3"/>
        <v>0</v>
      </c>
      <c r="C49" s="24">
        <f t="shared" si="3"/>
        <v>0</v>
      </c>
      <c r="D49" s="24">
        <f t="shared" si="3"/>
        <v>0</v>
      </c>
    </row>
    <row r="50" spans="1:4" s="16" customFormat="1" x14ac:dyDescent="0.3">
      <c r="A50" s="29"/>
      <c r="B50" s="24">
        <f t="shared" si="3"/>
        <v>0</v>
      </c>
      <c r="C50" s="24">
        <f t="shared" si="3"/>
        <v>0</v>
      </c>
      <c r="D50" s="24">
        <f t="shared" si="3"/>
        <v>0</v>
      </c>
    </row>
    <row r="51" spans="1:4" s="16" customFormat="1" x14ac:dyDescent="0.3">
      <c r="A51" s="30"/>
      <c r="B51" s="24">
        <f>SUM(B43:B46)</f>
        <v>0</v>
      </c>
      <c r="C51" s="24">
        <f t="shared" ref="C51:D51" si="4">C40*2</f>
        <v>0</v>
      </c>
      <c r="D51" s="24">
        <f t="shared" si="4"/>
        <v>0</v>
      </c>
    </row>
    <row r="52" spans="1:4" s="16" customFormat="1" ht="9" customHeight="1" x14ac:dyDescent="0.3">
      <c r="A52" s="21"/>
      <c r="B52" s="25"/>
      <c r="C52" s="25"/>
      <c r="D52" s="25"/>
    </row>
    <row r="53" spans="1:4" s="16" customFormat="1" x14ac:dyDescent="0.3">
      <c r="A53" s="21"/>
      <c r="B53" s="25"/>
      <c r="C53" s="25"/>
      <c r="D53" s="25"/>
    </row>
    <row r="54" spans="1:4" s="16" customFormat="1" x14ac:dyDescent="0.3">
      <c r="A54" s="21"/>
      <c r="B54" s="25"/>
      <c r="C54" s="25" t="s">
        <v>25</v>
      </c>
      <c r="D54" s="25"/>
    </row>
    <row r="55" spans="1:4" x14ac:dyDescent="0.3">
      <c r="A55" s="27" t="s">
        <v>11</v>
      </c>
      <c r="B55" s="27" t="s">
        <v>12</v>
      </c>
      <c r="C55" s="32" t="s">
        <v>13</v>
      </c>
      <c r="D55" s="31"/>
    </row>
    <row r="56" spans="1:4" x14ac:dyDescent="0.3">
      <c r="A56" s="27"/>
      <c r="B56" s="27"/>
      <c r="C56" s="16"/>
      <c r="D56" s="16"/>
    </row>
    <row r="57" spans="1:4" x14ac:dyDescent="0.3">
      <c r="A57" s="39"/>
      <c r="B57" s="40"/>
      <c r="C57" s="16"/>
      <c r="D57" s="16"/>
    </row>
  </sheetData>
  <customSheetViews>
    <customSheetView guid="{24C49C4D-1188-4C96-A6BC-424C3E2EF8C4}" scale="130" showPageBreaks="1" view="pageLayout">
      <selection activeCell="A10" sqref="A10:D10"/>
      <pageMargins left="0.51181102362204722" right="0.51181102362204722" top="0.98425196850393704" bottom="0.59055118110236227" header="0.31496062992125984" footer="0.31496062992125984"/>
      <pageSetup paperSize="9" orientation="portrait" r:id="rId1"/>
    </customSheetView>
    <customSheetView guid="{A275EC4A-01AD-47FA-B8D9-77427B9C48A7}" scale="130" showPageBreaks="1" view="pageLayout" topLeftCell="A7">
      <selection activeCell="D48" sqref="D48"/>
      <pageMargins left="0.51181102362204722" right="0.51181102362204722" top="0.98425196850393704" bottom="0.59055118110236227" header="0.31496062992125984" footer="0.31496062992125984"/>
      <pageSetup paperSize="9" orientation="portrait" r:id="rId2"/>
    </customSheetView>
    <customSheetView guid="{764629F3-AA6C-4BC4-9A03-F81FED1AE357}" scale="130" showPageBreaks="1" view="pageLayout" topLeftCell="A2">
      <selection activeCell="A29" sqref="A29"/>
      <pageMargins left="0.51181102362204722" right="0.51181102362204722" top="0.98425196850393704" bottom="0.59055118110236227" header="0.31496062992125984" footer="0.31496062992125984"/>
      <pageSetup paperSize="9" orientation="portrait" r:id="rId3"/>
    </customSheetView>
    <customSheetView guid="{FC63F365-FD9B-469A-8CF6-921220F73706}" scale="130" showPageBreaks="1" view="pageLayout">
      <selection activeCell="C43" sqref="C43"/>
      <pageMargins left="0.51181102362204722" right="0.51181102362204722" top="0.98425196850393704" bottom="0.59055118110236227" header="0.31496062992125984" footer="0.31496062992125984"/>
      <pageSetup paperSize="9" orientation="portrait" r:id="rId4"/>
    </customSheetView>
    <customSheetView guid="{F9DFBC46-9A90-4C28-8F9F-150DC2526731}" scale="130" showPageBreaks="1" view="pageLayout">
      <selection activeCell="B33" sqref="B33"/>
      <pageMargins left="0.51181102362204722" right="0.51181102362204722" top="0.98425196850393704" bottom="0.59055118110236227" header="0.31496062992125984" footer="0.31496062992125984"/>
      <pageSetup paperSize="9" orientation="portrait" r:id="rId5"/>
    </customSheetView>
    <customSheetView guid="{47F23A18-C412-4A00-96DA-99B1CC24A513}" scale="130" showPageBreaks="1" view="pageLayout">
      <selection activeCell="A2" sqref="A2"/>
      <pageMargins left="0.51181102362204722" right="0.51181102362204722" top="0.98425196850393704" bottom="0.59055118110236227" header="0.31496062992125984" footer="0.31496062992125984"/>
      <pageSetup paperSize="9" orientation="portrait" r:id="rId6"/>
    </customSheetView>
    <customSheetView guid="{54F389AA-A186-4F22-BF8A-5946DC3C12FB}" scale="130" showPageBreaks="1" view="pageLayout" topLeftCell="A7">
      <selection activeCell="C28" sqref="C28"/>
      <pageMargins left="0.51181102362204722" right="0.51181102362204722" top="0.98425196850393704" bottom="0.59055118110236227" header="0.31496062992125984" footer="0.31496062992125984"/>
      <pageSetup paperSize="9" orientation="portrait" r:id="rId7"/>
    </customSheetView>
  </customSheetViews>
  <mergeCells count="25">
    <mergeCell ref="A57:B57"/>
    <mergeCell ref="A1:D1"/>
    <mergeCell ref="A3:D3"/>
    <mergeCell ref="A4:D4"/>
    <mergeCell ref="A6:D6"/>
    <mergeCell ref="A8:D8"/>
    <mergeCell ref="C16:D16"/>
    <mergeCell ref="A11:D11"/>
    <mergeCell ref="A16:B16"/>
    <mergeCell ref="A10:D10"/>
    <mergeCell ref="A24:D24"/>
    <mergeCell ref="C20:D20"/>
    <mergeCell ref="C21:D21"/>
    <mergeCell ref="A20:B20"/>
    <mergeCell ref="A21:B21"/>
    <mergeCell ref="A22:B22"/>
    <mergeCell ref="A26:D26"/>
    <mergeCell ref="A25:D25"/>
    <mergeCell ref="A19:B19"/>
    <mergeCell ref="C17:D17"/>
    <mergeCell ref="C18:D18"/>
    <mergeCell ref="C19:D19"/>
    <mergeCell ref="C22:D22"/>
    <mergeCell ref="A17:B17"/>
    <mergeCell ref="A18:B18"/>
  </mergeCells>
  <pageMargins left="0.51181102362204722" right="0.51181102362204722" top="0.98425196850393704" bottom="0.59055118110236227" header="0.31496062992125984" footer="0.31496062992125984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24C49C4D-1188-4C96-A6BC-424C3E2EF8C4}">
      <pageMargins left="0.7" right="0.7" top="0.78740157499999996" bottom="0.78740157499999996" header="0.3" footer="0.3"/>
    </customSheetView>
    <customSheetView guid="{A275EC4A-01AD-47FA-B8D9-77427B9C48A7}">
      <pageMargins left="0.7" right="0.7" top="0.78740157499999996" bottom="0.78740157499999996" header="0.3" footer="0.3"/>
    </customSheetView>
    <customSheetView guid="{764629F3-AA6C-4BC4-9A03-F81FED1AE357}">
      <pageMargins left="0.7" right="0.7" top="0.78740157499999996" bottom="0.78740157499999996" header="0.3" footer="0.3"/>
    </customSheetView>
    <customSheetView guid="{FC63F365-FD9B-469A-8CF6-921220F73706}">
      <pageMargins left="0.7" right="0.7" top="0.78740157499999996" bottom="0.78740157499999996" header="0.3" footer="0.3"/>
    </customSheetView>
    <customSheetView guid="{F9DFBC46-9A90-4C28-8F9F-150DC2526731}">
      <pageMargins left="0.7" right="0.7" top="0.78740157499999996" bottom="0.78740157499999996" header="0.3" footer="0.3"/>
    </customSheetView>
    <customSheetView guid="{47F23A18-C412-4A00-96DA-99B1CC24A513}">
      <pageMargins left="0.7" right="0.7" top="0.78740157499999996" bottom="0.78740157499999996" header="0.3" footer="0.3"/>
    </customSheetView>
    <customSheetView guid="{54F389AA-A186-4F22-BF8A-5946DC3C12F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24C49C4D-1188-4C96-A6BC-424C3E2EF8C4}">
      <pageMargins left="0.7" right="0.7" top="0.78740157499999996" bottom="0.78740157499999996" header="0.3" footer="0.3"/>
    </customSheetView>
    <customSheetView guid="{A275EC4A-01AD-47FA-B8D9-77427B9C48A7}">
      <pageMargins left="0.7" right="0.7" top="0.78740157499999996" bottom="0.78740157499999996" header="0.3" footer="0.3"/>
    </customSheetView>
    <customSheetView guid="{764629F3-AA6C-4BC4-9A03-F81FED1AE357}">
      <pageMargins left="0.7" right="0.7" top="0.78740157499999996" bottom="0.78740157499999996" header="0.3" footer="0.3"/>
    </customSheetView>
    <customSheetView guid="{FC63F365-FD9B-469A-8CF6-921220F73706}">
      <pageMargins left="0.7" right="0.7" top="0.78740157499999996" bottom="0.78740157499999996" header="0.3" footer="0.3"/>
    </customSheetView>
    <customSheetView guid="{F9DFBC46-9A90-4C28-8F9F-150DC2526731}">
      <pageMargins left="0.7" right="0.7" top="0.78740157499999996" bottom="0.78740157499999996" header="0.3" footer="0.3"/>
    </customSheetView>
    <customSheetView guid="{47F23A18-C412-4A00-96DA-99B1CC24A513}">
      <pageMargins left="0.7" right="0.7" top="0.78740157499999996" bottom="0.78740157499999996" header="0.3" footer="0.3"/>
    </customSheetView>
    <customSheetView guid="{54F389AA-A186-4F22-BF8A-5946DC3C12F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Polanský Tomáš, Bc.</cp:lastModifiedBy>
  <cp:lastPrinted>2017-11-16T12:09:22Z</cp:lastPrinted>
  <dcterms:created xsi:type="dcterms:W3CDTF">2015-11-03T08:33:38Z</dcterms:created>
  <dcterms:modified xsi:type="dcterms:W3CDTF">2018-07-18T06:28:08Z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1475598740</vt:i4>
  </property>
  <property fmtid="{D5CDD505-2E9C-101B-9397-08002B2CF9AE}" pid="3" name="_NewReviewCycle">
    <vt:lpwstr/>
  </property>
  <property fmtid="{D5CDD505-2E9C-101B-9397-08002B2CF9AE}" pid="4" name="_EmailSubject">
    <vt:lpwstr>Krycí list</vt:lpwstr>
  </property>
  <property fmtid="{D5CDD505-2E9C-101B-9397-08002B2CF9AE}" pid="5" name="_AuthorEmail">
    <vt:lpwstr>MTUREK@vez.ruz.justice.cz</vt:lpwstr>
  </property>
  <property fmtid="{D5CDD505-2E9C-101B-9397-08002B2CF9AE}" pid="6" name="_AuthorEmailDisplayName">
    <vt:lpwstr>Turek Milan</vt:lpwstr>
  </property>
  <property fmtid="{D5CDD505-2E9C-101B-9397-08002B2CF9AE}" pid="7" name="_ReviewingToolsShownOnce">
    <vt:lpwstr/>
  </property>
</Properties>
</file>